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mairiesaintfrancois-my.sharepoint.com/personal/cp_ville-saintfrancois_fr/Documents/EXERCICE 2025/2025-10 SOLUTION DE GESTION DES PRESENCES RELANCE/DCE FINAL/"/>
    </mc:Choice>
  </mc:AlternateContent>
  <xr:revisionPtr revIDLastSave="652" documentId="11_AD4D9D64A577C15A4A5418E9289D4D385ADEDD8E" xr6:coauthVersionLast="47" xr6:coauthVersionMax="47" xr10:uidLastSave="{5D86AA4D-ADD2-402C-A093-75E31E993F17}"/>
  <bookViews>
    <workbookView xWindow="28680" yWindow="2520" windowWidth="29040" windowHeight="15720" activeTab="2" xr2:uid="{00000000-000D-0000-FFFF-FFFF00000000}"/>
  </bookViews>
  <sheets>
    <sheet name="Lisez-moi" sheetId="3" r:id="rId1"/>
    <sheet name="BPU" sheetId="1" r:id="rId2"/>
    <sheet name="DQE" sheetId="2" r:id="rId3"/>
  </sheets>
  <definedNames>
    <definedName name="BAC340L" localSheetId="0">#REF!</definedName>
    <definedName name="BAC340L">#REF!</definedName>
    <definedName name="BAC770L" localSheetId="0">#REF!</definedName>
    <definedName name="BAC770L">#REF!</definedName>
    <definedName name="PHT">#N/A</definedName>
    <definedName name="_xlnm.Print_Area" localSheetId="2">DQE!$A$1:$Q$22</definedName>
    <definedName name="_xlnm.Print_Area" localSheetId="0">'Lisez-moi'!$B$5:$M$14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H14" i="2"/>
  <c r="G14" i="2"/>
  <c r="K14" i="2" s="1"/>
  <c r="O14" i="2" s="1"/>
  <c r="F13" i="1"/>
  <c r="G13" i="1"/>
  <c r="G8" i="2"/>
  <c r="G9" i="2"/>
  <c r="K9" i="2" s="1"/>
  <c r="G10" i="2"/>
  <c r="G11" i="2"/>
  <c r="K11" i="2" s="1"/>
  <c r="G12" i="2"/>
  <c r="G13" i="2"/>
  <c r="G7" i="2"/>
  <c r="K7" i="2" s="1"/>
  <c r="H9" i="2"/>
  <c r="H10" i="2"/>
  <c r="H11" i="2"/>
  <c r="H12" i="2"/>
  <c r="H13" i="2"/>
  <c r="H8" i="2"/>
  <c r="H7" i="2"/>
  <c r="F16" i="1"/>
  <c r="G16" i="1" s="1"/>
  <c r="F14" i="1"/>
  <c r="G14" i="1" s="1"/>
  <c r="F15" i="1"/>
  <c r="G15" i="1" s="1"/>
  <c r="F12" i="1"/>
  <c r="G12" i="1" s="1"/>
  <c r="F11" i="1"/>
  <c r="G11" i="1" s="1"/>
  <c r="F10" i="1"/>
  <c r="G10" i="1" s="1"/>
  <c r="I14" i="2" l="1"/>
  <c r="J14" i="2"/>
  <c r="N14" i="2" s="1"/>
  <c r="J7" i="2"/>
  <c r="I7" i="2"/>
  <c r="M7" i="2" s="1"/>
  <c r="K13" i="2"/>
  <c r="I13" i="2"/>
  <c r="M13" i="2" s="1"/>
  <c r="J12" i="2"/>
  <c r="I12" i="2"/>
  <c r="M12" i="2" s="1"/>
  <c r="K10" i="2"/>
  <c r="O10" i="2" s="1"/>
  <c r="I10" i="2"/>
  <c r="M10" i="2" s="1"/>
  <c r="O9" i="2"/>
  <c r="J9" i="2"/>
  <c r="O13" i="2"/>
  <c r="O11" i="2"/>
  <c r="J11" i="2"/>
  <c r="N11" i="2" s="1"/>
  <c r="I11" i="2"/>
  <c r="M11" i="2" s="1"/>
  <c r="J10" i="2"/>
  <c r="P10" i="2" s="1"/>
  <c r="I9" i="2"/>
  <c r="M9" i="2" s="1"/>
  <c r="K12" i="2"/>
  <c r="O12" i="2" s="1"/>
  <c r="J13" i="2"/>
  <c r="N9" i="2"/>
  <c r="P7" i="2"/>
  <c r="K8" i="2"/>
  <c r="O8" i="2" s="1"/>
  <c r="J8" i="2"/>
  <c r="N8" i="2" s="1"/>
  <c r="I8" i="2"/>
  <c r="L7" i="2"/>
  <c r="O7" i="2"/>
  <c r="N7" i="2"/>
  <c r="P12" i="2" l="1"/>
  <c r="N12" i="2"/>
  <c r="L14" i="2"/>
  <c r="P14" i="2"/>
  <c r="P16" i="2" s="1"/>
  <c r="M14" i="2"/>
  <c r="Q14" i="2" s="1"/>
  <c r="L12" i="2"/>
  <c r="L13" i="2"/>
  <c r="L10" i="2"/>
  <c r="N10" i="2"/>
  <c r="Q10" i="2" s="1"/>
  <c r="L9" i="2"/>
  <c r="P9" i="2"/>
  <c r="Q11" i="2"/>
  <c r="Q12" i="2"/>
  <c r="Q9" i="2"/>
  <c r="N13" i="2"/>
  <c r="Q13" i="2" s="1"/>
  <c r="P13" i="2"/>
  <c r="L11" i="2"/>
  <c r="P11" i="2"/>
  <c r="Q7" i="2"/>
  <c r="P8" i="2"/>
  <c r="M8" i="2"/>
  <c r="Q8" i="2" s="1"/>
  <c r="L8" i="2"/>
  <c r="Q16" i="2" l="1"/>
</calcChain>
</file>

<file path=xl/sharedStrings.xml><?xml version="1.0" encoding="utf-8"?>
<sst xmlns="http://schemas.openxmlformats.org/spreadsheetml/2006/main" count="86" uniqueCount="57">
  <si>
    <t>SOLUTION DE GESTION DES CONGES ET DES ABSENCES ET PRESTATIONS ASSOCIEES, EN FULL WEB HEBERGE POUR LA VILLE DE SAINT-FRANCOIS</t>
  </si>
  <si>
    <t>BORDEREAU DES PRIX UNITAIRES</t>
  </si>
  <si>
    <t>N°</t>
  </si>
  <si>
    <t>DESIGNATION</t>
  </si>
  <si>
    <t>Description</t>
  </si>
  <si>
    <t>Prix unitaire en € HT</t>
  </si>
  <si>
    <t>Taux de TVA appliqué</t>
  </si>
  <si>
    <t xml:space="preserve">Montant TVA </t>
  </si>
  <si>
    <t>Prix unitaire en € TTC</t>
  </si>
  <si>
    <t>1-01</t>
  </si>
  <si>
    <t>Liste des modules :
- Module Absence
- Module Heure supp/récup
- Module Gestion du temps &amp; des activités
- Module GED - Gestion des documents et fiches de paies
- Module Notes de frais
- Module Entretien
- Module Planning
- Module Évènement &amp; Alertes administratives
- Module Ressources Humaines
- Module Eléments variable de paie
- Maintenance et hebergment du service
- Assistance et maintenance inclus
- Ligne directe d'un conseiller clientèle et d'un conseiller - technique
- Formation référent utilisateur
- Formmation technicien instalateur</t>
  </si>
  <si>
    <t>1-02</t>
  </si>
  <si>
    <t xml:space="preserve">Intégration et création dossier agent </t>
  </si>
  <si>
    <t>Création compte utilisateur
Intégration complète des données sur la plateforme 
Mise en place des utilisateurs 
Création des accès (Id+MDP)
Mise à Jour des Soldes
Vérification des intégrations conforme au fichier reçu</t>
  </si>
  <si>
    <t>1-03</t>
  </si>
  <si>
    <t>Formation référent utilisateur</t>
  </si>
  <si>
    <t>Formation complémentaire dans le cadre de nouveau référent hors lancement projet</t>
  </si>
  <si>
    <t>1-04</t>
  </si>
  <si>
    <t>Formation référent intervenant configurateur</t>
  </si>
  <si>
    <t>Formation référent intervenant configurateur hors lancement projet</t>
  </si>
  <si>
    <t>1-05</t>
  </si>
  <si>
    <t>Tablette</t>
  </si>
  <si>
    <t>1-07</t>
  </si>
  <si>
    <t>Badgeuse</t>
  </si>
  <si>
    <t>1-09</t>
  </si>
  <si>
    <t>Dispositif de pointage</t>
  </si>
  <si>
    <t>Carte ou bagde NFC
Capacité de 256 caractère minimum</t>
  </si>
  <si>
    <t xml:space="preserve"> SOLUTION DE GESTION DE CONGES ET DES ABSENCES ET DE PRESTATION ASSOCIEES, EN MODE FULL WEB HEBERGEE.</t>
  </si>
  <si>
    <t>DETAIL DES QUANTITE ESTIMATIF</t>
  </si>
  <si>
    <t>Quantité année 1</t>
  </si>
  <si>
    <t>Quantité année 2</t>
  </si>
  <si>
    <t>Quantité année 3</t>
  </si>
  <si>
    <t>Montant HT année 1</t>
  </si>
  <si>
    <t>Montant HT année 2</t>
  </si>
  <si>
    <t>Montant HT année 3</t>
  </si>
  <si>
    <t>Montant TTC année 1</t>
  </si>
  <si>
    <t>Montant TTC année 2</t>
  </si>
  <si>
    <t>Montant TTC année 3</t>
  </si>
  <si>
    <t>Total en € HT</t>
  </si>
  <si>
    <t>Total en €
TTC</t>
  </si>
  <si>
    <t>Carte ou bagde NFC
Capcité de 256 caractère minimum</t>
  </si>
  <si>
    <t>*Quantité annuelle maximum</t>
  </si>
  <si>
    <t>TOTAL ESTIME</t>
  </si>
  <si>
    <r>
      <t xml:space="preserve">LOGICIEL DE GESTION DE CONGES ET DES ABSENCES ET DE PRESTATION ASSOCIEES, EN MODE FULL WEB HEBERGEE.
</t>
    </r>
    <r>
      <rPr>
        <b/>
        <sz val="11"/>
        <color rgb="FF000000"/>
        <rFont val="Calibri"/>
        <family val="2"/>
        <scheme val="minor"/>
      </rPr>
      <t>Unité : Abonnement mensuel / agent (soit 460 agents maximum par mois sur une période de 12 mois soit 5520 abonnements). Le prix unitaire demandé est le prix d'un abonnement mensuel pour un agent</t>
    </r>
  </si>
  <si>
    <r>
      <t xml:space="preserve">LOGICIEL DE GESTION DE CONGES ET DES ABSENCES ET DE PRESTATION ASSOCIEES, EN MODE FULL WEB HEBERGEE.
</t>
    </r>
    <r>
      <rPr>
        <b/>
        <sz val="11"/>
        <color rgb="FF000000"/>
        <rFont val="Calibri"/>
        <family val="2"/>
        <scheme val="minor"/>
      </rPr>
      <t xml:space="preserve">Unité : Abonnement mensuel / agent </t>
    </r>
    <r>
      <rPr>
        <sz val="11"/>
        <color rgb="FF000000"/>
        <rFont val="Calibri"/>
        <family val="2"/>
        <scheme val="minor"/>
      </rPr>
      <t xml:space="preserve"> (soit 460 agents maximum par mois sur une période de 12 mois soit 5520 abonnements). Le prix unitaire demandé est le prix d'un abonnement mensuel pour un agent</t>
    </r>
  </si>
  <si>
    <t>1-10</t>
  </si>
  <si>
    <t>Lecteur/Encodeur NFC</t>
  </si>
  <si>
    <t>Adapté au dispositif de pointage proposé
Windows (98, ME, 2000, XP, Server 2003, Server 2008, Vista, 7, 8, 10)
Mac OS 10.5 et supérieurs
Linux
Android (3.1 et supérieurs)</t>
  </si>
  <si>
    <t>Écran 9 à 13 pouces
Stockage minimum 64 Go
Connectivité / Interfaces : Wifi
Chargeur inclus
Livrée configurée</t>
  </si>
  <si>
    <t>Technologie NFC
Connexion réseau wifi
compatible à l'application
alimentation autonome et filaire
Support mural sécurisé
Livrée configurée</t>
  </si>
  <si>
    <t xml:space="preserve">Aide aux candidats </t>
  </si>
  <si>
    <t>Toutes les cellules de couleur</t>
  </si>
  <si>
    <t xml:space="preserve"> vides et non automatisées sont à compléter sous peine d'invalidité de l'offre</t>
  </si>
  <si>
    <t>Nom du candidat</t>
  </si>
  <si>
    <t xml:space="preserve">SOLUTION DE GESTION DES PRESENCES ET DES ABSENCES ET PRESTATIONS ASSOCIEES EN VERSION FULL WEB HEBERGE POUR LA ILLE </t>
  </si>
  <si>
    <r>
      <rPr>
        <u/>
        <sz val="11"/>
        <color theme="1"/>
        <rFont val="Calibri"/>
        <family val="2"/>
      </rPr>
      <t xml:space="preserve">Le candidat complète l'onglet suivant "BPU". </t>
    </r>
    <r>
      <rPr>
        <sz val="11"/>
        <color theme="1"/>
        <rFont val="Calibri"/>
        <family val="2"/>
      </rPr>
      <t xml:space="preserve">
</t>
    </r>
    <r>
      <rPr>
        <u/>
        <sz val="11"/>
        <color theme="1"/>
        <rFont val="Calibri"/>
        <family val="2"/>
      </rPr>
      <t xml:space="preserve">Le DQE se remplit automatiquement en fonction des prix unitaires indiqués au BPU. </t>
    </r>
  </si>
  <si>
    <t>Accord-cadre à bons de commande n°STFR/BAD/CP/2025-10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</si>
</sst>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€&quot;"/>
    <numFmt numFmtId="165" formatCode="#,##0.00\ &quot;€&quot;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70C0"/>
      <name val="Cambria"/>
      <family val="1"/>
      <charset val="1"/>
    </font>
    <font>
      <sz val="14"/>
      <color rgb="FFC00000"/>
      <name val="Cambria"/>
      <family val="1"/>
      <charset val="1"/>
    </font>
    <font>
      <b/>
      <sz val="11"/>
      <name val="Cambria"/>
      <family val="1"/>
      <charset val="1"/>
    </font>
    <font>
      <b/>
      <sz val="11"/>
      <color theme="0"/>
      <name val="Cambria"/>
      <family val="1"/>
      <charset val="1"/>
    </font>
    <font>
      <b/>
      <sz val="10"/>
      <color theme="0"/>
      <name val="Cambria"/>
      <family val="1"/>
      <charset val="1"/>
    </font>
    <font>
      <sz val="10"/>
      <color rgb="FF000000"/>
      <name val="Cambria"/>
      <family val="1"/>
      <charset val="1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theme="0"/>
      <name val="Calibri"/>
      <family val="2"/>
    </font>
    <font>
      <u/>
      <sz val="11"/>
      <color theme="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6666"/>
        <bgColor rgb="FFFFFFFF"/>
      </patternFill>
    </fill>
    <fill>
      <patternFill patternType="solid">
        <fgColor theme="7" tint="0.59999389629810485"/>
        <b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4142"/>
        <bgColor indexed="64"/>
      </patternFill>
    </fill>
    <fill>
      <patternFill patternType="solid">
        <fgColor rgb="FF07656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4" xfId="1" applyFont="1" applyBorder="1" applyAlignment="1">
      <alignment vertical="center"/>
    </xf>
    <xf numFmtId="44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5" fontId="0" fillId="4" borderId="4" xfId="0" applyNumberFormat="1" applyFill="1" applyBorder="1" applyAlignment="1">
      <alignment vertical="center"/>
    </xf>
    <xf numFmtId="165" fontId="7" fillId="3" borderId="4" xfId="1" applyNumberFormat="1" applyFont="1" applyFill="1" applyBorder="1" applyAlignment="1">
      <alignment horizontal="right" vertical="center"/>
    </xf>
    <xf numFmtId="165" fontId="0" fillId="0" borderId="4" xfId="2" applyNumberFormat="1" applyFont="1" applyBorder="1" applyAlignment="1">
      <alignment vertical="center"/>
    </xf>
    <xf numFmtId="165" fontId="0" fillId="0" borderId="4" xfId="1" applyNumberFormat="1" applyFont="1" applyBorder="1" applyAlignment="1">
      <alignment vertical="center"/>
    </xf>
    <xf numFmtId="165" fontId="0" fillId="0" borderId="4" xfId="0" applyNumberFormat="1" applyBorder="1" applyAlignment="1">
      <alignment vertical="center"/>
    </xf>
    <xf numFmtId="166" fontId="0" fillId="0" borderId="4" xfId="0" applyNumberFormat="1" applyBorder="1" applyAlignment="1">
      <alignment vertical="center"/>
    </xf>
    <xf numFmtId="166" fontId="0" fillId="4" borderId="4" xfId="0" applyNumberFormat="1" applyFill="1" applyBorder="1" applyAlignment="1">
      <alignment vertical="center"/>
    </xf>
    <xf numFmtId="165" fontId="0" fillId="0" borderId="5" xfId="2" applyNumberFormat="1" applyFont="1" applyBorder="1" applyAlignment="1">
      <alignment vertical="center"/>
    </xf>
    <xf numFmtId="43" fontId="0" fillId="0" borderId="0" xfId="2" applyFont="1" applyBorder="1" applyAlignment="1">
      <alignment vertical="center"/>
    </xf>
    <xf numFmtId="165" fontId="0" fillId="0" borderId="4" xfId="0" applyNumberFormat="1" applyBorder="1"/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165" fontId="0" fillId="4" borderId="5" xfId="0" applyNumberFormat="1" applyFill="1" applyBorder="1" applyAlignment="1">
      <alignment vertical="center"/>
    </xf>
    <xf numFmtId="166" fontId="0" fillId="4" borderId="5" xfId="0" applyNumberFormat="1" applyFill="1" applyBorder="1" applyAlignment="1">
      <alignment vertical="center"/>
    </xf>
    <xf numFmtId="165" fontId="0" fillId="0" borderId="6" xfId="2" applyNumberFormat="1" applyFont="1" applyBorder="1" applyAlignment="1">
      <alignment vertical="center"/>
    </xf>
    <xf numFmtId="165" fontId="0" fillId="0" borderId="7" xfId="2" applyNumberFormat="1" applyFont="1" applyBorder="1" applyAlignment="1">
      <alignment vertical="center"/>
    </xf>
    <xf numFmtId="165" fontId="0" fillId="0" borderId="5" xfId="1" applyNumberFormat="1" applyFont="1" applyBorder="1" applyAlignment="1">
      <alignment vertical="center"/>
    </xf>
    <xf numFmtId="165" fontId="0" fillId="0" borderId="5" xfId="0" applyNumberFormat="1" applyBorder="1" applyAlignment="1">
      <alignment vertical="center"/>
    </xf>
    <xf numFmtId="0" fontId="12" fillId="0" borderId="0" xfId="3" applyFont="1" applyAlignment="1">
      <alignment vertical="center" wrapText="1"/>
    </xf>
    <xf numFmtId="0" fontId="12" fillId="0" borderId="0" xfId="3" applyFont="1" applyAlignment="1">
      <alignment horizontal="center" vertical="center" wrapText="1"/>
    </xf>
    <xf numFmtId="165" fontId="12" fillId="0" borderId="0" xfId="3" applyNumberFormat="1" applyFont="1" applyAlignment="1">
      <alignment horizontal="center" vertical="center" wrapText="1"/>
    </xf>
    <xf numFmtId="0" fontId="12" fillId="0" borderId="0" xfId="3" applyFont="1"/>
    <xf numFmtId="0" fontId="12" fillId="0" borderId="12" xfId="3" applyFont="1" applyBorder="1" applyAlignment="1">
      <alignment horizont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12" fillId="0" borderId="13" xfId="3" applyFont="1" applyBorder="1" applyAlignment="1">
      <alignment horizontal="center"/>
    </xf>
    <xf numFmtId="0" fontId="12" fillId="0" borderId="14" xfId="3" applyFont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12" fillId="0" borderId="2" xfId="3" applyFont="1" applyBorder="1" applyAlignment="1">
      <alignment horizontal="center"/>
    </xf>
    <xf numFmtId="0" fontId="12" fillId="7" borderId="0" xfId="3" applyFont="1" applyFill="1"/>
    <xf numFmtId="44" fontId="16" fillId="7" borderId="0" xfId="3" applyNumberFormat="1" applyFont="1" applyFill="1" applyProtection="1">
      <protection locked="0"/>
    </xf>
    <xf numFmtId="0" fontId="13" fillId="5" borderId="0" xfId="3" applyFont="1" applyFill="1" applyAlignment="1">
      <alignment horizontal="center" vertical="center" wrapText="1"/>
    </xf>
    <xf numFmtId="0" fontId="14" fillId="6" borderId="8" xfId="3" applyFont="1" applyFill="1" applyBorder="1" applyAlignment="1">
      <alignment horizontal="center" vertical="center" wrapText="1"/>
    </xf>
    <xf numFmtId="0" fontId="14" fillId="6" borderId="9" xfId="3" applyFont="1" applyFill="1" applyBorder="1" applyAlignment="1">
      <alignment horizontal="center" vertical="center" wrapText="1"/>
    </xf>
    <xf numFmtId="0" fontId="14" fillId="6" borderId="10" xfId="3" applyFont="1" applyFill="1" applyBorder="1" applyAlignment="1">
      <alignment horizontal="center" vertical="center" wrapText="1"/>
    </xf>
    <xf numFmtId="0" fontId="12" fillId="0" borderId="6" xfId="3" applyFont="1" applyBorder="1" applyAlignment="1">
      <alignment horizontal="left" vertical="center" wrapText="1"/>
    </xf>
    <xf numFmtId="0" fontId="12" fillId="0" borderId="11" xfId="3" applyFont="1" applyBorder="1" applyAlignment="1">
      <alignment horizontal="left" vertical="center" wrapText="1"/>
    </xf>
    <xf numFmtId="0" fontId="12" fillId="0" borderId="7" xfId="3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</cellXfs>
  <cellStyles count="4">
    <cellStyle name="Milliers" xfId="2" builtinId="3"/>
    <cellStyle name="Monétaire" xfId="1" builtinId="4"/>
    <cellStyle name="Normal" xfId="0" builtinId="0"/>
    <cellStyle name="Normal 2" xfId="3" xr:uid="{B7ADC6E5-2A5B-4ED3-887F-FE162EE25D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" name="Block Arc 7" hidden="1">
          <a:extLst>
            <a:ext uri="{FF2B5EF4-FFF2-40B4-BE49-F238E27FC236}">
              <a16:creationId xmlns:a16="http://schemas.microsoft.com/office/drawing/2014/main" id="{FE47115E-0260-4210-8C5A-CC78C6A01F11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7280000"/>
            <a:gd name="adj2" fmla="val 0"/>
            <a:gd name="adj3" fmla="val 16500"/>
          </a:avLst>
        </a:prstGeom>
        <a:solidFill>
          <a:srgbClr val="EB641B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" name="Block Arc 8" hidden="1">
          <a:extLst>
            <a:ext uri="{FF2B5EF4-FFF2-40B4-BE49-F238E27FC236}">
              <a16:creationId xmlns:a16="http://schemas.microsoft.com/office/drawing/2014/main" id="{CF0E3E76-0D34-49AB-B735-2F84E2F3E607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" name="Block Arc 9" hidden="1">
          <a:extLst>
            <a:ext uri="{FF2B5EF4-FFF2-40B4-BE49-F238E27FC236}">
              <a16:creationId xmlns:a16="http://schemas.microsoft.com/office/drawing/2014/main" id="{96343B5B-02FC-40E9-B17F-C63F5B3FC118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5" name="Block Arc 10" hidden="1">
          <a:extLst>
            <a:ext uri="{FF2B5EF4-FFF2-40B4-BE49-F238E27FC236}">
              <a16:creationId xmlns:a16="http://schemas.microsoft.com/office/drawing/2014/main" id="{1C249A0D-0F26-42E7-B326-49A57B4470B8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6" name="Block Arc 11" hidden="1">
          <a:extLst>
            <a:ext uri="{FF2B5EF4-FFF2-40B4-BE49-F238E27FC236}">
              <a16:creationId xmlns:a16="http://schemas.microsoft.com/office/drawing/2014/main" id="{B74713EB-7083-406A-8D2F-E9F0B993E76B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7" name="Block Arc 12" hidden="1">
          <a:extLst>
            <a:ext uri="{FF2B5EF4-FFF2-40B4-BE49-F238E27FC236}">
              <a16:creationId xmlns:a16="http://schemas.microsoft.com/office/drawing/2014/main" id="{2F69CE56-1D2F-4F47-A87A-09611E929FEA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8" name="Block Arc 13" hidden="1">
          <a:extLst>
            <a:ext uri="{FF2B5EF4-FFF2-40B4-BE49-F238E27FC236}">
              <a16:creationId xmlns:a16="http://schemas.microsoft.com/office/drawing/2014/main" id="{B5B788E4-814C-46B6-A9FB-C59A3C3D87A2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9" name="Block Arc 14" hidden="1">
          <a:extLst>
            <a:ext uri="{FF2B5EF4-FFF2-40B4-BE49-F238E27FC236}">
              <a16:creationId xmlns:a16="http://schemas.microsoft.com/office/drawing/2014/main" id="{B22C62AB-4E01-4D79-B812-71CD0599BC9A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0" name="Block Arc 15" hidden="1">
          <a:extLst>
            <a:ext uri="{FF2B5EF4-FFF2-40B4-BE49-F238E27FC236}">
              <a16:creationId xmlns:a16="http://schemas.microsoft.com/office/drawing/2014/main" id="{28C2B47D-8C36-44D6-9014-49EF4FEDEB3B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1" name="Block Arc 16" hidden="1">
          <a:extLst>
            <a:ext uri="{FF2B5EF4-FFF2-40B4-BE49-F238E27FC236}">
              <a16:creationId xmlns:a16="http://schemas.microsoft.com/office/drawing/2014/main" id="{0B5C4BDE-A403-430C-AF7C-BEB96788CBA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2" name="Block Arc 17" hidden="1">
          <a:extLst>
            <a:ext uri="{FF2B5EF4-FFF2-40B4-BE49-F238E27FC236}">
              <a16:creationId xmlns:a16="http://schemas.microsoft.com/office/drawing/2014/main" id="{6811CF6E-2EA9-4010-B468-D16F10C2329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3" name="Block Arc 18" hidden="1">
          <a:extLst>
            <a:ext uri="{FF2B5EF4-FFF2-40B4-BE49-F238E27FC236}">
              <a16:creationId xmlns:a16="http://schemas.microsoft.com/office/drawing/2014/main" id="{86B2F105-67FE-461F-80CC-D7D99925212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4" name="Block Arc 19" hidden="1">
          <a:extLst>
            <a:ext uri="{FF2B5EF4-FFF2-40B4-BE49-F238E27FC236}">
              <a16:creationId xmlns:a16="http://schemas.microsoft.com/office/drawing/2014/main" id="{DB54FA47-C4D6-41C4-97D7-AB3EC4A3C64D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5" name="Block Arc 20" hidden="1">
          <a:extLst>
            <a:ext uri="{FF2B5EF4-FFF2-40B4-BE49-F238E27FC236}">
              <a16:creationId xmlns:a16="http://schemas.microsoft.com/office/drawing/2014/main" id="{8161C81F-368C-4102-B1F1-101ABF9EBAB3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6" name="Block Arc 21" hidden="1">
          <a:extLst>
            <a:ext uri="{FF2B5EF4-FFF2-40B4-BE49-F238E27FC236}">
              <a16:creationId xmlns:a16="http://schemas.microsoft.com/office/drawing/2014/main" id="{00C4B1DE-C9E3-4556-9C53-DB4DA5F2311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7" name="Block Arc 22" hidden="1">
          <a:extLst>
            <a:ext uri="{FF2B5EF4-FFF2-40B4-BE49-F238E27FC236}">
              <a16:creationId xmlns:a16="http://schemas.microsoft.com/office/drawing/2014/main" id="{E80E1BC5-126E-4811-939A-882EDE11DFD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8" name="Block Arc 23" hidden="1">
          <a:extLst>
            <a:ext uri="{FF2B5EF4-FFF2-40B4-BE49-F238E27FC236}">
              <a16:creationId xmlns:a16="http://schemas.microsoft.com/office/drawing/2014/main" id="{AA41F14D-13F5-4253-AE0C-CC4F60BF986E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19" name="Block Arc 24" hidden="1">
          <a:extLst>
            <a:ext uri="{FF2B5EF4-FFF2-40B4-BE49-F238E27FC236}">
              <a16:creationId xmlns:a16="http://schemas.microsoft.com/office/drawing/2014/main" id="{49B666A0-C613-4D4D-96B7-52BAF64F0409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0" name="Block Arc 25" hidden="1">
          <a:extLst>
            <a:ext uri="{FF2B5EF4-FFF2-40B4-BE49-F238E27FC236}">
              <a16:creationId xmlns:a16="http://schemas.microsoft.com/office/drawing/2014/main" id="{FED63A47-A2D6-4A93-B5DB-4CA3D93F363C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1" name="Block Arc 26" hidden="1">
          <a:extLst>
            <a:ext uri="{FF2B5EF4-FFF2-40B4-BE49-F238E27FC236}">
              <a16:creationId xmlns:a16="http://schemas.microsoft.com/office/drawing/2014/main" id="{84687853-5F4C-4A92-B533-B757BDD1602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2" name="Block Arc 27" hidden="1">
          <a:extLst>
            <a:ext uri="{FF2B5EF4-FFF2-40B4-BE49-F238E27FC236}">
              <a16:creationId xmlns:a16="http://schemas.microsoft.com/office/drawing/2014/main" id="{90F90BE6-2951-49C8-8665-B51DA30211F4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3" name="Block Arc 28" hidden="1">
          <a:extLst>
            <a:ext uri="{FF2B5EF4-FFF2-40B4-BE49-F238E27FC236}">
              <a16:creationId xmlns:a16="http://schemas.microsoft.com/office/drawing/2014/main" id="{5A78CEC9-849B-423D-9566-31ED03F8F26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4" name="Block Arc 29" hidden="1">
          <a:extLst>
            <a:ext uri="{FF2B5EF4-FFF2-40B4-BE49-F238E27FC236}">
              <a16:creationId xmlns:a16="http://schemas.microsoft.com/office/drawing/2014/main" id="{5D1A321C-45FF-407D-97AE-80DAB9954BD5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5" name="Block Arc 30" hidden="1">
          <a:extLst>
            <a:ext uri="{FF2B5EF4-FFF2-40B4-BE49-F238E27FC236}">
              <a16:creationId xmlns:a16="http://schemas.microsoft.com/office/drawing/2014/main" id="{09F27204-DDAE-4C0A-A69E-074C2D5D85A4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6" name="Block Arc 31" hidden="1">
          <a:extLst>
            <a:ext uri="{FF2B5EF4-FFF2-40B4-BE49-F238E27FC236}">
              <a16:creationId xmlns:a16="http://schemas.microsoft.com/office/drawing/2014/main" id="{A2050DED-2DAC-4C82-AD5C-2DDAABC80063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7" name="Block Arc 32" hidden="1">
          <a:extLst>
            <a:ext uri="{FF2B5EF4-FFF2-40B4-BE49-F238E27FC236}">
              <a16:creationId xmlns:a16="http://schemas.microsoft.com/office/drawing/2014/main" id="{8C0CCEAC-1077-41A6-8815-95359ACCAAC7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8" name="Block Arc 33" hidden="1">
          <a:extLst>
            <a:ext uri="{FF2B5EF4-FFF2-40B4-BE49-F238E27FC236}">
              <a16:creationId xmlns:a16="http://schemas.microsoft.com/office/drawing/2014/main" id="{68A21812-BB73-4A24-BB6F-F8B797AC620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29" name="Block Arc 34" hidden="1">
          <a:extLst>
            <a:ext uri="{FF2B5EF4-FFF2-40B4-BE49-F238E27FC236}">
              <a16:creationId xmlns:a16="http://schemas.microsoft.com/office/drawing/2014/main" id="{E6A730F8-6DD7-403F-8E65-CC5EB4D69955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0" name="Block Arc 35" hidden="1">
          <a:extLst>
            <a:ext uri="{FF2B5EF4-FFF2-40B4-BE49-F238E27FC236}">
              <a16:creationId xmlns:a16="http://schemas.microsoft.com/office/drawing/2014/main" id="{13A86437-F2D6-41FD-90B5-2C0977672B59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1" name="Block Arc 36" hidden="1">
          <a:extLst>
            <a:ext uri="{FF2B5EF4-FFF2-40B4-BE49-F238E27FC236}">
              <a16:creationId xmlns:a16="http://schemas.microsoft.com/office/drawing/2014/main" id="{DB4A8FBE-CD26-4A5A-9157-1DEC1A54F1CB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2" name="Block Arc 37" hidden="1">
          <a:extLst>
            <a:ext uri="{FF2B5EF4-FFF2-40B4-BE49-F238E27FC236}">
              <a16:creationId xmlns:a16="http://schemas.microsoft.com/office/drawing/2014/main" id="{F4BB15D4-4E40-4972-AB55-F5334F99F93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3" name="Block Arc 38" hidden="1">
          <a:extLst>
            <a:ext uri="{FF2B5EF4-FFF2-40B4-BE49-F238E27FC236}">
              <a16:creationId xmlns:a16="http://schemas.microsoft.com/office/drawing/2014/main" id="{4C41FD8D-D1DF-4428-A261-FF0E3015DF0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4" name="Block Arc 39" hidden="1">
          <a:extLst>
            <a:ext uri="{FF2B5EF4-FFF2-40B4-BE49-F238E27FC236}">
              <a16:creationId xmlns:a16="http://schemas.microsoft.com/office/drawing/2014/main" id="{BD030FAF-D39C-4764-8F1C-C2EBF462B7B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5" name="Block Arc 40" hidden="1">
          <a:extLst>
            <a:ext uri="{FF2B5EF4-FFF2-40B4-BE49-F238E27FC236}">
              <a16:creationId xmlns:a16="http://schemas.microsoft.com/office/drawing/2014/main" id="{AB853A22-17A4-485C-B033-8DA5FF377B35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6" name="Block Arc 41" hidden="1">
          <a:extLst>
            <a:ext uri="{FF2B5EF4-FFF2-40B4-BE49-F238E27FC236}">
              <a16:creationId xmlns:a16="http://schemas.microsoft.com/office/drawing/2014/main" id="{0702CD6A-CD9C-47B9-8C62-FFF77E8B4E39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7" name="Block Arc 42" hidden="1">
          <a:extLst>
            <a:ext uri="{FF2B5EF4-FFF2-40B4-BE49-F238E27FC236}">
              <a16:creationId xmlns:a16="http://schemas.microsoft.com/office/drawing/2014/main" id="{9A84E781-15AA-47A2-AB2D-08CB8DFB71AC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8" name="Block Arc 43" hidden="1">
          <a:extLst>
            <a:ext uri="{FF2B5EF4-FFF2-40B4-BE49-F238E27FC236}">
              <a16:creationId xmlns:a16="http://schemas.microsoft.com/office/drawing/2014/main" id="{80B82F59-2499-44E0-B7EF-31D6AA45C990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39" name="Block Arc 44" hidden="1">
          <a:extLst>
            <a:ext uri="{FF2B5EF4-FFF2-40B4-BE49-F238E27FC236}">
              <a16:creationId xmlns:a16="http://schemas.microsoft.com/office/drawing/2014/main" id="{D01EAA38-D89E-4C2C-BB00-8C30BE90E16D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0" name="Block Arc 45" hidden="1">
          <a:extLst>
            <a:ext uri="{FF2B5EF4-FFF2-40B4-BE49-F238E27FC236}">
              <a16:creationId xmlns:a16="http://schemas.microsoft.com/office/drawing/2014/main" id="{EC6A752D-F6C3-4B90-AC84-ECCB8A3D7484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1" name="Block Arc 46" hidden="1">
          <a:extLst>
            <a:ext uri="{FF2B5EF4-FFF2-40B4-BE49-F238E27FC236}">
              <a16:creationId xmlns:a16="http://schemas.microsoft.com/office/drawing/2014/main" id="{D10B64EF-1140-469D-85CD-DD9479A7B776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2" name="Block Arc 47" hidden="1">
          <a:extLst>
            <a:ext uri="{FF2B5EF4-FFF2-40B4-BE49-F238E27FC236}">
              <a16:creationId xmlns:a16="http://schemas.microsoft.com/office/drawing/2014/main" id="{FA37380C-0946-499E-8CE4-CB8F921AEA5C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3" name="Block Arc 48" hidden="1">
          <a:extLst>
            <a:ext uri="{FF2B5EF4-FFF2-40B4-BE49-F238E27FC236}">
              <a16:creationId xmlns:a16="http://schemas.microsoft.com/office/drawing/2014/main" id="{6AB8D83F-FF55-4329-B891-C8414534F06F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4" name="Block Arc 49" hidden="1">
          <a:extLst>
            <a:ext uri="{FF2B5EF4-FFF2-40B4-BE49-F238E27FC236}">
              <a16:creationId xmlns:a16="http://schemas.microsoft.com/office/drawing/2014/main" id="{E8B678B3-AAFF-409C-AFA7-D4194E828234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0800000"/>
            <a:gd name="adj2" fmla="val 162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5" name="Block Arc 50" hidden="1">
          <a:extLst>
            <a:ext uri="{FF2B5EF4-FFF2-40B4-BE49-F238E27FC236}">
              <a16:creationId xmlns:a16="http://schemas.microsoft.com/office/drawing/2014/main" id="{DF04A2AE-DE18-469B-877C-D42437BD11CE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16200000"/>
            <a:gd name="adj2" fmla="val 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6" name="Block Arc 51" hidden="1">
          <a:extLst>
            <a:ext uri="{FF2B5EF4-FFF2-40B4-BE49-F238E27FC236}">
              <a16:creationId xmlns:a16="http://schemas.microsoft.com/office/drawing/2014/main" id="{E7202AC9-7BFA-4363-AC08-4683976B93DA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0"/>
            <a:gd name="adj2" fmla="val 54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>
    <xdr:from>
      <xdr:col>7</xdr:col>
      <xdr:colOff>411480</xdr:colOff>
      <xdr:row>3</xdr:row>
      <xdr:rowOff>76200</xdr:rowOff>
    </xdr:from>
    <xdr:to>
      <xdr:col>13</xdr:col>
      <xdr:colOff>320040</xdr:colOff>
      <xdr:row>19</xdr:row>
      <xdr:rowOff>22860</xdr:rowOff>
    </xdr:to>
    <xdr:sp macro="" textlink="">
      <xdr:nvSpPr>
        <xdr:cNvPr id="47" name="Block Arc 52" hidden="1">
          <a:extLst>
            <a:ext uri="{FF2B5EF4-FFF2-40B4-BE49-F238E27FC236}">
              <a16:creationId xmlns:a16="http://schemas.microsoft.com/office/drawing/2014/main" id="{215CFB0E-5E65-4F83-96FB-8A02289D94A8}"/>
            </a:ext>
          </a:extLst>
        </xdr:cNvPr>
        <xdr:cNvSpPr/>
      </xdr:nvSpPr>
      <xdr:spPr>
        <a:xfrm>
          <a:off x="9243060" y="1524000"/>
          <a:ext cx="3810000" cy="4312920"/>
        </a:xfrm>
        <a:prstGeom prst="blockArc">
          <a:avLst>
            <a:gd name="adj1" fmla="val 5400000"/>
            <a:gd name="adj2" fmla="val 10800000"/>
            <a:gd name="adj3" fmla="val 25000"/>
          </a:avLst>
        </a:prstGeom>
        <a:solidFill>
          <a:srgbClr val="0F6FC6"/>
        </a:solidFill>
        <a:ln w="25400">
          <a:solidFill>
            <a:schemeClr val="lt1"/>
          </a:solidFill>
          <a:prstDash val="solid"/>
        </a:ln>
        <a:extLst>
          <a:ext uri="{31F19639-BCED-4A60-ADC4-E9642A236FB7}">
            <a14:hiddenScene3d xmlns:a14="http://schemas.microsoft.com/office/drawing/2010/main">
              <a:camera prst="orthographicFront"/>
              <a:lightRig rig="threePt" dir="t"/>
            </a14:hiddenScene3d>
          </a:ext>
          <a:ext uri="{E45631CC-5BF2-4C18-A39C-3461C7D3F71A}">
            <a14:hiddenSp3d xmlns:a14="http://schemas.microsoft.com/office/drawing/2010/main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1" forceAA="0" compatLnSpc="1">
          <a:prstTxWarp prst="textNoShape">
            <a:avLst/>
          </a:prstTxWarp>
          <a:noAutofit/>
          <a:sp3d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1200">
              <a:effectLst>
                <a:glow>
                  <a:scrgbClr r="0" g="0" b="0"/>
                </a:glow>
              </a:effectLst>
              <a:latin typeface="Monserrat light"/>
            </a:rPr>
            <a:t>Text</a:t>
          </a:r>
        </a:p>
      </xdr:txBody>
    </xdr:sp>
    <xdr:clientData/>
  </xdr:twoCellAnchor>
  <xdr:twoCellAnchor editAs="oneCell">
    <xdr:from>
      <xdr:col>0</xdr:col>
      <xdr:colOff>546100</xdr:colOff>
      <xdr:row>1</xdr:row>
      <xdr:rowOff>139700</xdr:rowOff>
    </xdr:from>
    <xdr:to>
      <xdr:col>0</xdr:col>
      <xdr:colOff>1992630</xdr:colOff>
      <xdr:row>4</xdr:row>
      <xdr:rowOff>43815</xdr:rowOff>
    </xdr:to>
    <xdr:pic>
      <xdr:nvPicPr>
        <xdr:cNvPr id="48" name="Image 47" descr="blason">
          <a:extLst>
            <a:ext uri="{FF2B5EF4-FFF2-40B4-BE49-F238E27FC236}">
              <a16:creationId xmlns:a16="http://schemas.microsoft.com/office/drawing/2014/main" id="{1D13AED7-E620-474E-80FB-B3A97F7E641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6100" y="322580"/>
          <a:ext cx="1446530" cy="1359535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B0DB7-D27C-49E0-8A9D-830CD44157DE}">
  <sheetPr>
    <pageSetUpPr fitToPage="1"/>
  </sheetPr>
  <dimension ref="B3:K14"/>
  <sheetViews>
    <sheetView showGridLines="0" topLeftCell="A3" zoomScaleNormal="100" zoomScalePageLayoutView="51" workbookViewId="0">
      <selection activeCell="F15" sqref="F15"/>
    </sheetView>
  </sheetViews>
  <sheetFormatPr baseColWidth="10" defaultColWidth="8.88671875" defaultRowHeight="14.4" x14ac:dyDescent="0.3"/>
  <cols>
    <col min="1" max="1" width="32.109375" style="40" customWidth="1"/>
    <col min="2" max="2" width="27.5546875" style="41" customWidth="1"/>
    <col min="3" max="3" width="14.44140625" style="42" customWidth="1"/>
    <col min="4" max="4" width="14" style="42" customWidth="1"/>
    <col min="5" max="5" width="8.88671875" style="40"/>
    <col min="6" max="6" width="21" style="40" customWidth="1"/>
    <col min="7" max="7" width="10.77734375" style="40" customWidth="1"/>
    <col min="8" max="12" width="8.88671875" style="40"/>
    <col min="13" max="13" width="12.44140625" style="40" customWidth="1"/>
    <col min="14" max="16384" width="8.88671875" style="40"/>
  </cols>
  <sheetData>
    <row r="3" spans="2:11" ht="85.2" customHeight="1" x14ac:dyDescent="0.3">
      <c r="B3" s="53" t="s">
        <v>54</v>
      </c>
      <c r="C3" s="53"/>
      <c r="D3" s="53"/>
      <c r="E3" s="53"/>
      <c r="F3" s="53"/>
      <c r="G3" s="53"/>
      <c r="H3" s="53"/>
      <c r="I3" s="53"/>
      <c r="J3" s="53"/>
      <c r="K3" s="53"/>
    </row>
    <row r="4" spans="2:11" ht="15" customHeight="1" x14ac:dyDescent="0.3"/>
    <row r="5" spans="2:11" s="43" customFormat="1" ht="30.6" customHeight="1" x14ac:dyDescent="0.3">
      <c r="B5" s="54" t="s">
        <v>50</v>
      </c>
      <c r="C5" s="55"/>
      <c r="D5" s="55"/>
      <c r="E5" s="55"/>
      <c r="F5" s="55"/>
      <c r="G5" s="55"/>
      <c r="H5" s="55"/>
      <c r="I5" s="55"/>
      <c r="J5" s="55"/>
      <c r="K5" s="56"/>
    </row>
    <row r="6" spans="2:11" ht="8.4" customHeight="1" x14ac:dyDescent="0.3"/>
    <row r="7" spans="2:11" ht="117.6" customHeight="1" x14ac:dyDescent="0.3">
      <c r="B7" s="57" t="s">
        <v>55</v>
      </c>
      <c r="C7" s="58"/>
      <c r="D7" s="58"/>
      <c r="E7" s="58"/>
      <c r="F7" s="58"/>
      <c r="G7" s="58"/>
      <c r="H7" s="58"/>
      <c r="I7" s="58"/>
      <c r="J7" s="58"/>
      <c r="K7" s="59"/>
    </row>
    <row r="8" spans="2:11" s="43" customFormat="1" ht="16.2" customHeight="1" x14ac:dyDescent="0.3">
      <c r="B8" s="44" t="s">
        <v>51</v>
      </c>
      <c r="C8" s="52"/>
      <c r="D8" s="45"/>
      <c r="E8" s="46"/>
      <c r="F8" s="46" t="s">
        <v>52</v>
      </c>
      <c r="G8" s="46"/>
      <c r="H8" s="46"/>
      <c r="I8" s="46"/>
      <c r="J8" s="46"/>
      <c r="K8" s="47"/>
    </row>
    <row r="9" spans="2:11" s="43" customFormat="1" ht="16.2" customHeight="1" x14ac:dyDescent="0.3">
      <c r="B9" s="48"/>
      <c r="C9" s="49"/>
      <c r="D9" s="49"/>
      <c r="E9" s="49"/>
      <c r="F9" s="49"/>
      <c r="G9" s="49"/>
      <c r="H9" s="49"/>
      <c r="I9" s="49"/>
      <c r="J9" s="49"/>
      <c r="K9" s="50"/>
    </row>
    <row r="10" spans="2:11" s="43" customFormat="1" ht="10.199999999999999" customHeight="1" x14ac:dyDescent="0.3"/>
    <row r="11" spans="2:11" s="43" customFormat="1" x14ac:dyDescent="0.3"/>
    <row r="12" spans="2:11" s="43" customFormat="1" x14ac:dyDescent="0.3"/>
    <row r="13" spans="2:11" s="43" customFormat="1" x14ac:dyDescent="0.3"/>
    <row r="14" spans="2:11" s="43" customFormat="1" x14ac:dyDescent="0.3">
      <c r="D14" s="43" t="s">
        <v>53</v>
      </c>
      <c r="F14" s="51"/>
    </row>
  </sheetData>
  <sheetProtection algorithmName="SHA-512" hashValue="ZZ4nfWZXGVbmtfKJ5RZ4dXiMaeuyVQqsjHNBPnPjqg8z0oMI7ow6ULk0k4/mQCnaAs72qx8DClylH28vgRYjOg==" saltValue="a2lECj+4I6XD7v1YFC8hzw==" spinCount="100000" sheet="1" objects="1" scenarios="1"/>
  <protectedRanges>
    <protectedRange sqref="F14" name="Plage3"/>
    <protectedRange sqref="C8" name="Plage2"/>
    <protectedRange sqref="F14" name="Plage1"/>
  </protectedRanges>
  <mergeCells count="3">
    <mergeCell ref="B3:K3"/>
    <mergeCell ref="B5:K5"/>
    <mergeCell ref="B7:K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&amp;L&amp;G&amp;C&amp;"Calibri (Corps),Normal"&amp;14Maitrise d’œuvre pour la rénovation du stade Louis Vanterpool et mise en synthétique du terrain de football</oddHeader>
    <oddFooter>&amp;C&amp;P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zoomScaleNormal="100" workbookViewId="0">
      <selection activeCell="A6" sqref="A6"/>
    </sheetView>
  </sheetViews>
  <sheetFormatPr baseColWidth="10" defaultColWidth="8.88671875" defaultRowHeight="14.4" x14ac:dyDescent="0.3"/>
  <cols>
    <col min="1" max="1" width="4.6640625" bestFit="1" customWidth="1"/>
    <col min="2" max="2" width="42.109375" customWidth="1"/>
    <col min="3" max="3" width="48.88671875" customWidth="1"/>
    <col min="4" max="4" width="23.88671875" customWidth="1"/>
    <col min="7" max="7" width="11.33203125" customWidth="1"/>
  </cols>
  <sheetData>
    <row r="1" spans="1:7" ht="68.400000000000006" customHeight="1" x14ac:dyDescent="0.3">
      <c r="A1" s="60" t="s">
        <v>0</v>
      </c>
      <c r="B1" s="60"/>
      <c r="C1" s="60"/>
      <c r="D1" s="60"/>
      <c r="E1" s="60"/>
      <c r="F1" s="60"/>
      <c r="G1" s="60"/>
    </row>
    <row r="2" spans="1:7" x14ac:dyDescent="0.3">
      <c r="A2" s="60"/>
      <c r="B2" s="60"/>
      <c r="C2" s="60"/>
      <c r="D2" s="60"/>
      <c r="E2" s="60"/>
      <c r="F2" s="60"/>
      <c r="G2" s="60"/>
    </row>
    <row r="3" spans="1:7" x14ac:dyDescent="0.3">
      <c r="A3" s="60"/>
      <c r="B3" s="60"/>
      <c r="C3" s="60"/>
      <c r="D3" s="60"/>
      <c r="E3" s="60"/>
      <c r="F3" s="60"/>
      <c r="G3" s="60"/>
    </row>
    <row r="4" spans="1:7" ht="17.399999999999999" x14ac:dyDescent="0.3">
      <c r="A4" s="61" t="s">
        <v>1</v>
      </c>
      <c r="B4" s="61"/>
      <c r="C4" s="61"/>
      <c r="D4" s="61"/>
      <c r="E4" s="61"/>
      <c r="F4" s="61"/>
      <c r="G4" s="61"/>
    </row>
    <row r="5" spans="1:7" x14ac:dyDescent="0.3">
      <c r="A5" s="62" t="s">
        <v>56</v>
      </c>
      <c r="B5" s="62"/>
      <c r="C5" s="62"/>
      <c r="D5" s="62"/>
      <c r="E5" s="62"/>
      <c r="F5" s="62"/>
      <c r="G5" s="62"/>
    </row>
    <row r="6" spans="1:7" x14ac:dyDescent="0.3">
      <c r="A6" s="2"/>
      <c r="B6" s="2"/>
      <c r="C6" s="2"/>
      <c r="D6" s="2"/>
      <c r="E6" s="1"/>
      <c r="F6" s="1"/>
      <c r="G6" s="1"/>
    </row>
    <row r="7" spans="1:7" x14ac:dyDescent="0.3">
      <c r="A7" s="2"/>
      <c r="B7" s="2"/>
      <c r="C7" s="2"/>
      <c r="D7" s="2"/>
      <c r="E7" s="1"/>
      <c r="F7" s="1"/>
      <c r="G7" s="1"/>
    </row>
    <row r="8" spans="1:7" x14ac:dyDescent="0.3">
      <c r="A8" s="2"/>
      <c r="B8" s="2"/>
      <c r="C8" s="2"/>
      <c r="D8" s="18"/>
      <c r="E8" s="16"/>
      <c r="F8" s="16"/>
      <c r="G8" s="17"/>
    </row>
    <row r="9" spans="1:7" ht="39.6" x14ac:dyDescent="0.3">
      <c r="A9" s="4" t="s">
        <v>2</v>
      </c>
      <c r="B9" s="4" t="s">
        <v>3</v>
      </c>
      <c r="C9" s="4" t="s">
        <v>4</v>
      </c>
      <c r="D9" s="6" t="s">
        <v>5</v>
      </c>
      <c r="E9" s="6" t="s">
        <v>6</v>
      </c>
      <c r="F9" s="5" t="s">
        <v>7</v>
      </c>
      <c r="G9" s="5" t="s">
        <v>8</v>
      </c>
    </row>
    <row r="10" spans="1:7" ht="262.2" customHeight="1" x14ac:dyDescent="0.3">
      <c r="A10" s="7" t="s">
        <v>9</v>
      </c>
      <c r="B10" s="14" t="s">
        <v>44</v>
      </c>
      <c r="C10" s="9" t="s">
        <v>10</v>
      </c>
      <c r="D10" s="21"/>
      <c r="E10" s="25">
        <v>8.5000000000000006E-2</v>
      </c>
      <c r="F10" s="10">
        <f>E10*D10</f>
        <v>0</v>
      </c>
      <c r="G10" s="11">
        <f>D10+F10</f>
        <v>0</v>
      </c>
    </row>
    <row r="11" spans="1:7" ht="129.6" customHeight="1" x14ac:dyDescent="0.3">
      <c r="A11" s="7" t="s">
        <v>11</v>
      </c>
      <c r="B11" s="8" t="s">
        <v>12</v>
      </c>
      <c r="C11" s="9" t="s">
        <v>13</v>
      </c>
      <c r="D11" s="21"/>
      <c r="E11" s="25">
        <v>8.5000000000000006E-2</v>
      </c>
      <c r="F11" s="10">
        <f t="shared" ref="F11:F17" si="0">E11*D11</f>
        <v>0</v>
      </c>
      <c r="G11" s="11">
        <f t="shared" ref="G11:G17" si="1">D11+F11</f>
        <v>0</v>
      </c>
    </row>
    <row r="12" spans="1:7" ht="64.2" customHeight="1" x14ac:dyDescent="0.3">
      <c r="A12" s="7" t="s">
        <v>14</v>
      </c>
      <c r="B12" s="8" t="s">
        <v>15</v>
      </c>
      <c r="C12" s="9" t="s">
        <v>16</v>
      </c>
      <c r="D12" s="21"/>
      <c r="E12" s="25">
        <v>8.5000000000000006E-2</v>
      </c>
      <c r="F12" s="10">
        <f t="shared" si="0"/>
        <v>0</v>
      </c>
      <c r="G12" s="11">
        <f t="shared" si="1"/>
        <v>0</v>
      </c>
    </row>
    <row r="13" spans="1:7" ht="61.2" customHeight="1" x14ac:dyDescent="0.3">
      <c r="A13" s="7" t="s">
        <v>17</v>
      </c>
      <c r="B13" s="8" t="s">
        <v>18</v>
      </c>
      <c r="C13" s="9" t="s">
        <v>19</v>
      </c>
      <c r="D13" s="21"/>
      <c r="E13" s="25">
        <v>8.5000000000000006E-2</v>
      </c>
      <c r="F13" s="10">
        <f t="shared" ref="F13" si="2">E13*D13</f>
        <v>0</v>
      </c>
      <c r="G13" s="11">
        <f t="shared" ref="G13" si="3">D13+F13</f>
        <v>0</v>
      </c>
    </row>
    <row r="14" spans="1:7" ht="72" x14ac:dyDescent="0.3">
      <c r="A14" s="7" t="s">
        <v>20</v>
      </c>
      <c r="B14" s="8" t="s">
        <v>21</v>
      </c>
      <c r="C14" s="9" t="s">
        <v>48</v>
      </c>
      <c r="D14" s="21"/>
      <c r="E14" s="25">
        <v>8.5000000000000006E-2</v>
      </c>
      <c r="F14" s="10">
        <f t="shared" si="0"/>
        <v>0</v>
      </c>
      <c r="G14" s="11">
        <f t="shared" si="1"/>
        <v>0</v>
      </c>
    </row>
    <row r="15" spans="1:7" ht="86.4" x14ac:dyDescent="0.3">
      <c r="A15" s="7" t="s">
        <v>22</v>
      </c>
      <c r="B15" s="8" t="s">
        <v>23</v>
      </c>
      <c r="C15" s="15" t="s">
        <v>49</v>
      </c>
      <c r="D15" s="21"/>
      <c r="E15" s="25">
        <v>8.5000000000000006E-2</v>
      </c>
      <c r="F15" s="10">
        <f t="shared" si="0"/>
        <v>0</v>
      </c>
      <c r="G15" s="11">
        <f t="shared" si="1"/>
        <v>0</v>
      </c>
    </row>
    <row r="16" spans="1:7" ht="28.8" x14ac:dyDescent="0.3">
      <c r="A16" s="7" t="s">
        <v>24</v>
      </c>
      <c r="B16" s="8" t="s">
        <v>25</v>
      </c>
      <c r="C16" s="15" t="s">
        <v>26</v>
      </c>
      <c r="D16" s="21"/>
      <c r="E16" s="25">
        <v>8.5000000000000006E-2</v>
      </c>
      <c r="F16" s="10">
        <f t="shared" si="0"/>
        <v>0</v>
      </c>
      <c r="G16" s="11">
        <f t="shared" si="1"/>
        <v>0</v>
      </c>
    </row>
    <row r="17" spans="1:7" ht="86.4" x14ac:dyDescent="0.3">
      <c r="A17" s="7" t="s">
        <v>45</v>
      </c>
      <c r="B17" s="8" t="s">
        <v>46</v>
      </c>
      <c r="C17" s="15" t="s">
        <v>47</v>
      </c>
      <c r="D17" s="21"/>
      <c r="E17" s="25">
        <v>8.5000000000000006E-2</v>
      </c>
      <c r="F17" s="10">
        <f t="shared" si="0"/>
        <v>0</v>
      </c>
      <c r="G17" s="11">
        <f t="shared" si="1"/>
        <v>0</v>
      </c>
    </row>
  </sheetData>
  <sheetProtection algorithmName="SHA-512" hashValue="EGO4pwfSBxNTJ6PWMaouplD+oWaYoAYePmfuqQj4L9SzELLdDzkklipjD5qycGAC5wyx0dW9Q2pMrRZ7+OlWNQ==" saltValue="gBcEBzNCp9mxc1xOzIHdiw==" spinCount="100000" sheet="1" objects="1" scenarios="1"/>
  <protectedRanges>
    <protectedRange sqref="D10:D17" name="Plage1"/>
  </protectedRanges>
  <mergeCells count="3">
    <mergeCell ref="A1:G3"/>
    <mergeCell ref="A4:G4"/>
    <mergeCell ref="A5:G5"/>
  </mergeCells>
  <phoneticPr fontId="8" type="noConversion"/>
  <pageMargins left="0.7" right="0.7" top="0.75" bottom="0.75" header="0.3" footer="0.3"/>
  <pageSetup paperSize="9" scale="55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4AC52-FEBF-494C-8FAB-184B7E0610E2}">
  <dimension ref="A1:Q17"/>
  <sheetViews>
    <sheetView tabSelected="1" view="pageBreakPreview" zoomScale="85" zoomScaleNormal="100" zoomScaleSheetLayoutView="85" workbookViewId="0">
      <selection activeCell="A4" sqref="A4"/>
    </sheetView>
  </sheetViews>
  <sheetFormatPr baseColWidth="10" defaultColWidth="8.88671875" defaultRowHeight="14.4" x14ac:dyDescent="0.3"/>
  <cols>
    <col min="1" max="1" width="6.6640625" bestFit="1" customWidth="1"/>
    <col min="2" max="2" width="42.109375" customWidth="1"/>
    <col min="3" max="3" width="48.88671875" customWidth="1"/>
    <col min="4" max="6" width="9.44140625" customWidth="1"/>
    <col min="7" max="7" width="10.44140625" customWidth="1"/>
    <col min="9" max="9" width="14.109375" customWidth="1"/>
    <col min="10" max="10" width="11.33203125" customWidth="1"/>
    <col min="11" max="11" width="11.109375" customWidth="1"/>
    <col min="12" max="12" width="12.33203125" bestFit="1" customWidth="1"/>
    <col min="13" max="13" width="13.5546875" bestFit="1" customWidth="1"/>
    <col min="14" max="15" width="12.33203125" bestFit="1" customWidth="1"/>
    <col min="16" max="16" width="13.5546875" bestFit="1" customWidth="1"/>
    <col min="17" max="17" width="22.5546875" customWidth="1"/>
  </cols>
  <sheetData>
    <row r="1" spans="1:17" ht="20.399999999999999" customHeight="1" x14ac:dyDescent="0.3">
      <c r="A1" s="60" t="s">
        <v>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7.399999999999999" x14ac:dyDescent="0.3">
      <c r="A2" s="61" t="s">
        <v>28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x14ac:dyDescent="0.3">
      <c r="A3" s="62" t="s">
        <v>56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x14ac:dyDescent="0.3">
      <c r="A4" s="2"/>
      <c r="B4" s="2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3">
      <c r="A5" s="2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4" customHeight="1" x14ac:dyDescent="0.3">
      <c r="A6" s="4" t="s">
        <v>2</v>
      </c>
      <c r="B6" s="4" t="s">
        <v>3</v>
      </c>
      <c r="C6" s="4" t="s">
        <v>4</v>
      </c>
      <c r="D6" s="5" t="s">
        <v>29</v>
      </c>
      <c r="E6" s="5" t="s">
        <v>30</v>
      </c>
      <c r="F6" s="5" t="s">
        <v>31</v>
      </c>
      <c r="G6" s="6" t="s">
        <v>5</v>
      </c>
      <c r="H6" s="6" t="s">
        <v>6</v>
      </c>
      <c r="I6" s="6" t="s">
        <v>32</v>
      </c>
      <c r="J6" s="6" t="s">
        <v>33</v>
      </c>
      <c r="K6" s="6" t="s">
        <v>34</v>
      </c>
      <c r="L6" s="5" t="s">
        <v>7</v>
      </c>
      <c r="M6" s="6" t="s">
        <v>35</v>
      </c>
      <c r="N6" s="6" t="s">
        <v>36</v>
      </c>
      <c r="O6" s="6" t="s">
        <v>37</v>
      </c>
      <c r="P6" s="6" t="s">
        <v>38</v>
      </c>
      <c r="Q6" s="5" t="s">
        <v>39</v>
      </c>
    </row>
    <row r="7" spans="1:17" ht="292.5" customHeight="1" x14ac:dyDescent="0.3">
      <c r="A7" s="7" t="s">
        <v>9</v>
      </c>
      <c r="B7" s="14" t="s">
        <v>43</v>
      </c>
      <c r="C7" s="9" t="s">
        <v>10</v>
      </c>
      <c r="D7" s="13">
        <v>5520</v>
      </c>
      <c r="E7" s="13">
        <v>5520</v>
      </c>
      <c r="F7" s="13">
        <v>5520</v>
      </c>
      <c r="G7" s="20">
        <f>BPU!D10</f>
        <v>0</v>
      </c>
      <c r="H7" s="26">
        <f>BPU!E10</f>
        <v>8.5000000000000006E-2</v>
      </c>
      <c r="I7" s="22">
        <f>D7*G7</f>
        <v>0</v>
      </c>
      <c r="J7" s="22">
        <f>E7*G7</f>
        <v>0</v>
      </c>
      <c r="K7" s="22">
        <f>F7*G7</f>
        <v>0</v>
      </c>
      <c r="L7" s="23">
        <f>SUM(I7:K7)*H7</f>
        <v>0</v>
      </c>
      <c r="M7" s="24">
        <f>I7+I7*$H$7</f>
        <v>0</v>
      </c>
      <c r="N7" s="24">
        <f>J7+J7*$H$7</f>
        <v>0</v>
      </c>
      <c r="O7" s="24">
        <f>K7+K7*$H$7</f>
        <v>0</v>
      </c>
      <c r="P7" s="24">
        <f>SUM(I7:K7)</f>
        <v>0</v>
      </c>
      <c r="Q7" s="24">
        <f>SUM(M7:O7)</f>
        <v>0</v>
      </c>
    </row>
    <row r="8" spans="1:17" ht="119.4" customHeight="1" x14ac:dyDescent="0.3">
      <c r="A8" s="7" t="s">
        <v>11</v>
      </c>
      <c r="B8" s="8" t="s">
        <v>12</v>
      </c>
      <c r="C8" s="9" t="s">
        <v>13</v>
      </c>
      <c r="D8" s="12">
        <v>460</v>
      </c>
      <c r="E8" s="12">
        <v>10</v>
      </c>
      <c r="F8" s="12">
        <v>10</v>
      </c>
      <c r="G8" s="20">
        <f>BPU!D11</f>
        <v>0</v>
      </c>
      <c r="H8" s="26">
        <f>BPU!E11</f>
        <v>8.5000000000000006E-2</v>
      </c>
      <c r="I8" s="22">
        <f t="shared" ref="I8:I14" si="0">D8*G8</f>
        <v>0</v>
      </c>
      <c r="J8" s="22">
        <f t="shared" ref="J8:J14" si="1">E8*G8</f>
        <v>0</v>
      </c>
      <c r="K8" s="22">
        <f t="shared" ref="K8:K14" si="2">F8*G8</f>
        <v>0</v>
      </c>
      <c r="L8" s="23">
        <f t="shared" ref="L8:L14" si="3">SUM(I8:K8)*H8</f>
        <v>0</v>
      </c>
      <c r="M8" s="24">
        <f t="shared" ref="M8:M14" si="4">I8+I8*$H$7</f>
        <v>0</v>
      </c>
      <c r="N8" s="24">
        <f t="shared" ref="N8:N14" si="5">J8+J8*$H$7</f>
        <v>0</v>
      </c>
      <c r="O8" s="24">
        <f t="shared" ref="O8:O14" si="6">K8+K8*$H$7</f>
        <v>0</v>
      </c>
      <c r="P8" s="24">
        <f t="shared" ref="P8:P14" si="7">SUM(I8:K8)</f>
        <v>0</v>
      </c>
      <c r="Q8" s="24">
        <f t="shared" ref="Q8:Q14" si="8">SUM(M8:O8)</f>
        <v>0</v>
      </c>
    </row>
    <row r="9" spans="1:17" ht="28.8" x14ac:dyDescent="0.3">
      <c r="A9" s="7" t="s">
        <v>14</v>
      </c>
      <c r="B9" s="8" t="s">
        <v>15</v>
      </c>
      <c r="C9" s="9" t="s">
        <v>16</v>
      </c>
      <c r="D9" s="12">
        <v>5</v>
      </c>
      <c r="E9" s="12">
        <v>1</v>
      </c>
      <c r="F9" s="12">
        <v>1</v>
      </c>
      <c r="G9" s="20">
        <f>BPU!D12</f>
        <v>0</v>
      </c>
      <c r="H9" s="26">
        <f>BPU!E12</f>
        <v>8.5000000000000006E-2</v>
      </c>
      <c r="I9" s="22">
        <f t="shared" si="0"/>
        <v>0</v>
      </c>
      <c r="J9" s="22">
        <f t="shared" si="1"/>
        <v>0</v>
      </c>
      <c r="K9" s="22">
        <f t="shared" si="2"/>
        <v>0</v>
      </c>
      <c r="L9" s="23">
        <f t="shared" si="3"/>
        <v>0</v>
      </c>
      <c r="M9" s="24">
        <f t="shared" si="4"/>
        <v>0</v>
      </c>
      <c r="N9" s="24">
        <f t="shared" si="5"/>
        <v>0</v>
      </c>
      <c r="O9" s="24">
        <f t="shared" si="6"/>
        <v>0</v>
      </c>
      <c r="P9" s="24">
        <f t="shared" si="7"/>
        <v>0</v>
      </c>
      <c r="Q9" s="24">
        <f t="shared" si="8"/>
        <v>0</v>
      </c>
    </row>
    <row r="10" spans="1:17" ht="28.8" x14ac:dyDescent="0.3">
      <c r="A10" s="7" t="s">
        <v>17</v>
      </c>
      <c r="B10" s="8" t="s">
        <v>18</v>
      </c>
      <c r="C10" s="9" t="s">
        <v>19</v>
      </c>
      <c r="D10" s="19">
        <v>2</v>
      </c>
      <c r="E10" s="19">
        <v>1</v>
      </c>
      <c r="F10" s="19">
        <v>1</v>
      </c>
      <c r="G10" s="20">
        <f>BPU!D13</f>
        <v>0</v>
      </c>
      <c r="H10" s="26">
        <f>BPU!E13</f>
        <v>8.5000000000000006E-2</v>
      </c>
      <c r="I10" s="22">
        <f t="shared" si="0"/>
        <v>0</v>
      </c>
      <c r="J10" s="22">
        <f t="shared" si="1"/>
        <v>0</v>
      </c>
      <c r="K10" s="22">
        <f t="shared" si="2"/>
        <v>0</v>
      </c>
      <c r="L10" s="23">
        <f t="shared" si="3"/>
        <v>0</v>
      </c>
      <c r="M10" s="24">
        <f t="shared" si="4"/>
        <v>0</v>
      </c>
      <c r="N10" s="24">
        <f t="shared" si="5"/>
        <v>0</v>
      </c>
      <c r="O10" s="24">
        <f t="shared" si="6"/>
        <v>0</v>
      </c>
      <c r="P10" s="24">
        <f t="shared" si="7"/>
        <v>0</v>
      </c>
      <c r="Q10" s="24">
        <f t="shared" si="8"/>
        <v>0</v>
      </c>
    </row>
    <row r="11" spans="1:17" ht="72" x14ac:dyDescent="0.3">
      <c r="A11" s="7" t="s">
        <v>20</v>
      </c>
      <c r="B11" s="8" t="s">
        <v>21</v>
      </c>
      <c r="C11" s="9" t="s">
        <v>48</v>
      </c>
      <c r="D11" s="12">
        <v>30</v>
      </c>
      <c r="E11" s="12">
        <v>5</v>
      </c>
      <c r="F11" s="12">
        <v>5</v>
      </c>
      <c r="G11" s="20">
        <f>BPU!D14</f>
        <v>0</v>
      </c>
      <c r="H11" s="26">
        <f>BPU!E14</f>
        <v>8.5000000000000006E-2</v>
      </c>
      <c r="I11" s="22">
        <f t="shared" si="0"/>
        <v>0</v>
      </c>
      <c r="J11" s="22">
        <f t="shared" si="1"/>
        <v>0</v>
      </c>
      <c r="K11" s="22">
        <f t="shared" si="2"/>
        <v>0</v>
      </c>
      <c r="L11" s="23">
        <f t="shared" si="3"/>
        <v>0</v>
      </c>
      <c r="M11" s="24">
        <f t="shared" si="4"/>
        <v>0</v>
      </c>
      <c r="N11" s="24">
        <f t="shared" si="5"/>
        <v>0</v>
      </c>
      <c r="O11" s="24">
        <f t="shared" si="6"/>
        <v>0</v>
      </c>
      <c r="P11" s="24">
        <f t="shared" si="7"/>
        <v>0</v>
      </c>
      <c r="Q11" s="24">
        <f t="shared" si="8"/>
        <v>0</v>
      </c>
    </row>
    <row r="12" spans="1:17" ht="86.4" x14ac:dyDescent="0.3">
      <c r="A12" s="7" t="s">
        <v>22</v>
      </c>
      <c r="B12" s="8" t="s">
        <v>23</v>
      </c>
      <c r="C12" s="15" t="s">
        <v>49</v>
      </c>
      <c r="D12" s="19">
        <v>30</v>
      </c>
      <c r="E12" s="19">
        <v>2</v>
      </c>
      <c r="F12" s="19">
        <v>2</v>
      </c>
      <c r="G12" s="20">
        <f>BPU!D15</f>
        <v>0</v>
      </c>
      <c r="H12" s="26">
        <f>BPU!E15</f>
        <v>8.5000000000000006E-2</v>
      </c>
      <c r="I12" s="22">
        <f t="shared" si="0"/>
        <v>0</v>
      </c>
      <c r="J12" s="27">
        <f t="shared" si="1"/>
        <v>0</v>
      </c>
      <c r="K12" s="22">
        <f t="shared" si="2"/>
        <v>0</v>
      </c>
      <c r="L12" s="23">
        <f t="shared" si="3"/>
        <v>0</v>
      </c>
      <c r="M12" s="24">
        <f t="shared" si="4"/>
        <v>0</v>
      </c>
      <c r="N12" s="24">
        <f t="shared" si="5"/>
        <v>0</v>
      </c>
      <c r="O12" s="24">
        <f t="shared" si="6"/>
        <v>0</v>
      </c>
      <c r="P12" s="24">
        <f t="shared" si="7"/>
        <v>0</v>
      </c>
      <c r="Q12" s="24">
        <f t="shared" si="8"/>
        <v>0</v>
      </c>
    </row>
    <row r="13" spans="1:17" ht="28.8" x14ac:dyDescent="0.3">
      <c r="A13" s="30" t="s">
        <v>24</v>
      </c>
      <c r="B13" s="31" t="s">
        <v>25</v>
      </c>
      <c r="C13" s="32" t="s">
        <v>40</v>
      </c>
      <c r="D13" s="33">
        <v>1000</v>
      </c>
      <c r="E13" s="33">
        <v>100</v>
      </c>
      <c r="F13" s="33">
        <v>100</v>
      </c>
      <c r="G13" s="34">
        <f>BPU!D16</f>
        <v>0</v>
      </c>
      <c r="H13" s="35">
        <f>BPU!E16</f>
        <v>8.5000000000000006E-2</v>
      </c>
      <c r="I13" s="36">
        <f t="shared" si="0"/>
        <v>0</v>
      </c>
      <c r="J13" s="27">
        <f t="shared" si="1"/>
        <v>0</v>
      </c>
      <c r="K13" s="37">
        <f t="shared" si="2"/>
        <v>0</v>
      </c>
      <c r="L13" s="38">
        <f t="shared" si="3"/>
        <v>0</v>
      </c>
      <c r="M13" s="39">
        <f t="shared" si="4"/>
        <v>0</v>
      </c>
      <c r="N13" s="39">
        <f t="shared" si="5"/>
        <v>0</v>
      </c>
      <c r="O13" s="39">
        <f t="shared" si="6"/>
        <v>0</v>
      </c>
      <c r="P13" s="39">
        <f t="shared" si="7"/>
        <v>0</v>
      </c>
      <c r="Q13" s="39">
        <f t="shared" si="8"/>
        <v>0</v>
      </c>
    </row>
    <row r="14" spans="1:17" ht="86.4" x14ac:dyDescent="0.3">
      <c r="A14" s="7" t="s">
        <v>45</v>
      </c>
      <c r="B14" s="8" t="s">
        <v>46</v>
      </c>
      <c r="C14" s="15" t="s">
        <v>47</v>
      </c>
      <c r="D14" s="12">
        <v>2</v>
      </c>
      <c r="E14" s="12">
        <v>1</v>
      </c>
      <c r="F14" s="12">
        <v>1</v>
      </c>
      <c r="G14" s="20">
        <f>BPU!D17</f>
        <v>0</v>
      </c>
      <c r="H14" s="26">
        <f>BPU!E17</f>
        <v>8.5000000000000006E-2</v>
      </c>
      <c r="I14" s="22">
        <f t="shared" si="0"/>
        <v>0</v>
      </c>
      <c r="J14" s="22">
        <f t="shared" si="1"/>
        <v>0</v>
      </c>
      <c r="K14" s="22">
        <f t="shared" si="2"/>
        <v>0</v>
      </c>
      <c r="L14" s="23">
        <f t="shared" si="3"/>
        <v>0</v>
      </c>
      <c r="M14" s="24">
        <f t="shared" si="4"/>
        <v>0</v>
      </c>
      <c r="N14" s="24">
        <f t="shared" si="5"/>
        <v>0</v>
      </c>
      <c r="O14" s="24">
        <f t="shared" si="6"/>
        <v>0</v>
      </c>
      <c r="P14" s="24">
        <f t="shared" si="7"/>
        <v>0</v>
      </c>
      <c r="Q14" s="24">
        <f t="shared" si="8"/>
        <v>0</v>
      </c>
    </row>
    <row r="15" spans="1:17" x14ac:dyDescent="0.3">
      <c r="J15" s="28"/>
    </row>
    <row r="16" spans="1:17" ht="40.950000000000003" customHeight="1" x14ac:dyDescent="0.3">
      <c r="C16" s="63" t="s">
        <v>42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29">
        <f>SUM(P7:P14)</f>
        <v>0</v>
      </c>
      <c r="Q16" s="29">
        <f>SUM(Q7:Q14)</f>
        <v>0</v>
      </c>
    </row>
    <row r="17" spans="2:2" ht="34.950000000000003" customHeight="1" x14ac:dyDescent="0.3">
      <c r="B17" s="1" t="s">
        <v>41</v>
      </c>
    </row>
  </sheetData>
  <sheetProtection algorithmName="SHA-512" hashValue="2zk8IOinMQEl536Uc8HiVJ6UkPppdZu1v1L1Z3aQMm81lihdZT19Ibt6ez318FfbKEd4zluyiWSoFuzGIPVv4Q==" saltValue="xBpCE06uM1ZgYjCMsruONQ==" spinCount="100000" sheet="1" objects="1" scenarios="1"/>
  <mergeCells count="4">
    <mergeCell ref="A1:Q1"/>
    <mergeCell ref="A2:Q2"/>
    <mergeCell ref="A3:Q3"/>
    <mergeCell ref="C16:O16"/>
  </mergeCells>
  <phoneticPr fontId="8" type="noConversion"/>
  <pageMargins left="0.7" right="0.7" top="0.75" bottom="0.75" header="0.3" footer="0.3"/>
  <pageSetup paperSize="9" scale="32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Lisez-moi</vt:lpstr>
      <vt:lpstr>BPU</vt:lpstr>
      <vt:lpstr>DQE</vt:lpstr>
      <vt:lpstr>DQE!Zone_d_impression</vt:lpstr>
      <vt:lpstr>'Lisez-moi'!Zone_d_impression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VAMUR</dc:creator>
  <cp:keywords/>
  <dc:description/>
  <cp:lastModifiedBy>Laura SAINTE-ROSE-FANCHINE</cp:lastModifiedBy>
  <cp:revision/>
  <dcterms:created xsi:type="dcterms:W3CDTF">2015-06-05T18:19:34Z</dcterms:created>
  <dcterms:modified xsi:type="dcterms:W3CDTF">2025-03-21T16:37:42Z</dcterms:modified>
  <cp:category/>
  <cp:contentStatus/>
</cp:coreProperties>
</file>